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skim99/Downloads/"/>
    </mc:Choice>
  </mc:AlternateContent>
  <xr:revisionPtr revIDLastSave="0" documentId="8_{324AF276-0BD4-3843-AFC6-A5D44C75ABA1}" xr6:coauthVersionLast="47" xr6:coauthVersionMax="47" xr10:uidLastSave="{00000000-0000-0000-0000-000000000000}"/>
  <bookViews>
    <workbookView xWindow="0" yWindow="500" windowWidth="28800" windowHeight="16900" xr2:uid="{38645CB2-442D-4EF3-8DA7-49824A6E092E}"/>
  </bookViews>
  <sheets>
    <sheet name="Given Analysis" sheetId="1" r:id="rId1"/>
    <sheet name="Additional Cost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2" i="1" l="1"/>
  <c r="B21" i="2"/>
  <c r="B20" i="2"/>
  <c r="B22" i="2" s="1"/>
  <c r="B23" i="2" s="1"/>
  <c r="E15" i="1"/>
  <c r="B16" i="2"/>
  <c r="B15" i="2"/>
  <c r="B14" i="2"/>
  <c r="B10" i="2"/>
  <c r="B8" i="2"/>
  <c r="H8" i="1"/>
  <c r="H5" i="1"/>
  <c r="H14" i="1"/>
  <c r="H13" i="1"/>
  <c r="H11" i="1"/>
  <c r="H7" i="1"/>
  <c r="H6" i="1"/>
  <c r="H4" i="1"/>
  <c r="H3" i="1"/>
  <c r="E16" i="1"/>
</calcChain>
</file>

<file path=xl/sharedStrings.xml><?xml version="1.0" encoding="utf-8"?>
<sst xmlns="http://schemas.openxmlformats.org/spreadsheetml/2006/main" count="64" uniqueCount="49">
  <si>
    <t>Given Information</t>
  </si>
  <si>
    <t>Clock Plans</t>
  </si>
  <si>
    <t>Equipment</t>
  </si>
  <si>
    <t>Rent</t>
  </si>
  <si>
    <t>Utilities</t>
  </si>
  <si>
    <t>Joe's Salary</t>
  </si>
  <si>
    <t>Sales Staff Base</t>
  </si>
  <si>
    <t>Sales Commission per Clock</t>
  </si>
  <si>
    <t>Dec. Target Units</t>
  </si>
  <si>
    <t>Dec. Target Income</t>
  </si>
  <si>
    <t>Types of Costs</t>
  </si>
  <si>
    <t>Materials per Clock</t>
  </si>
  <si>
    <t>Sunk Cost</t>
  </si>
  <si>
    <t xml:space="preserve">Variable Cost </t>
  </si>
  <si>
    <t>Fixed Cost</t>
  </si>
  <si>
    <t>Fixed/Mixed Cost</t>
  </si>
  <si>
    <t>Variable/Mixed Cost</t>
  </si>
  <si>
    <t>Sales Price per Clock</t>
  </si>
  <si>
    <t>300 units</t>
  </si>
  <si>
    <t>Variable Costs</t>
  </si>
  <si>
    <t>Fixed Costs</t>
  </si>
  <si>
    <t>December</t>
  </si>
  <si>
    <t>Contribution Margin per Unit</t>
  </si>
  <si>
    <t>Contribution Margin Ratio</t>
  </si>
  <si>
    <t>Break Even in Units</t>
  </si>
  <si>
    <t>Break Even in Dollars</t>
  </si>
  <si>
    <t>Annual</t>
  </si>
  <si>
    <t xml:space="preserve">Annual Target Income Dollars </t>
  </si>
  <si>
    <t>Annual Target Income Units</t>
  </si>
  <si>
    <t>Annual Breakeven in Dollars</t>
  </si>
  <si>
    <t>Annual Breakeven in Units</t>
  </si>
  <si>
    <t>Target Income in Dollars</t>
  </si>
  <si>
    <t>Target Income in Units</t>
  </si>
  <si>
    <t>Additional Costs</t>
  </si>
  <si>
    <t>Additional Clock Plans</t>
  </si>
  <si>
    <t>Equipment Maintenance/ Repair</t>
  </si>
  <si>
    <t>Equipment Repalcement</t>
  </si>
  <si>
    <t>Accountant/hr</t>
  </si>
  <si>
    <t>Website Domain Annually</t>
  </si>
  <si>
    <t>Website Designer per Hour</t>
  </si>
  <si>
    <t>Advertising Expenses</t>
  </si>
  <si>
    <t>Annual Insurance Costs</t>
  </si>
  <si>
    <t>Rent/Utilities Expenses</t>
  </si>
  <si>
    <t>60 hrs/yr</t>
  </si>
  <si>
    <t>100 hrs/yr for a less expensive accountant</t>
  </si>
  <si>
    <t>Increases 5% per year</t>
  </si>
  <si>
    <t>Total Additional Costs</t>
  </si>
  <si>
    <t>Breakeven in Units</t>
  </si>
  <si>
    <t>Breakeven in Dollars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</si>
</sst>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0.0%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0">
    <xf numFmtId="0" fontId="0" fillId="0" borderId="0" xfId="0"/>
    <xf numFmtId="0" fontId="0" fillId="0" borderId="1" xfId="0" applyBorder="1"/>
    <xf numFmtId="44" fontId="0" fillId="0" borderId="1" xfId="0" applyNumberFormat="1" applyBorder="1"/>
    <xf numFmtId="0" fontId="0" fillId="0" borderId="0" xfId="0" applyBorder="1"/>
    <xf numFmtId="44" fontId="0" fillId="0" borderId="0" xfId="0" applyNumberFormat="1" applyBorder="1"/>
    <xf numFmtId="0" fontId="0" fillId="0" borderId="1" xfId="0" applyFont="1" applyBorder="1"/>
    <xf numFmtId="44" fontId="1" fillId="0" borderId="1" xfId="1" applyFont="1" applyBorder="1"/>
    <xf numFmtId="44" fontId="1" fillId="0" borderId="1" xfId="1" applyNumberFormat="1" applyFont="1" applyBorder="1"/>
    <xf numFmtId="44" fontId="0" fillId="0" borderId="1" xfId="0" applyNumberFormat="1" applyFont="1" applyBorder="1"/>
    <xf numFmtId="0" fontId="2" fillId="0" borderId="0" xfId="0" applyFont="1"/>
    <xf numFmtId="44" fontId="2" fillId="0" borderId="0" xfId="0" applyNumberFormat="1" applyFont="1"/>
    <xf numFmtId="1" fontId="0" fillId="0" borderId="1" xfId="2" applyNumberFormat="1" applyFont="1" applyBorder="1"/>
    <xf numFmtId="164" fontId="0" fillId="0" borderId="1" xfId="2" applyNumberFormat="1" applyFont="1" applyBorder="1"/>
    <xf numFmtId="1" fontId="0" fillId="0" borderId="1" xfId="0" applyNumberFormat="1" applyBorder="1"/>
    <xf numFmtId="8" fontId="0" fillId="0" borderId="1" xfId="0" applyNumberFormat="1" applyBorder="1"/>
    <xf numFmtId="9" fontId="0" fillId="0" borderId="1" xfId="2" applyNumberFormat="1" applyFont="1" applyBorder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Font="1" applyBorder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87AB1A-03C9-49EA-8E96-442AD86EC747}">
  <dimension ref="A2:H16"/>
  <sheetViews>
    <sheetView tabSelected="1" workbookViewId="0">
      <selection activeCell="E12" sqref="E12"/>
    </sheetView>
  </sheetViews>
  <sheetFormatPr baseColWidth="10" defaultColWidth="8.83203125" defaultRowHeight="15" x14ac:dyDescent="0.2"/>
  <cols>
    <col min="1" max="1" width="23.83203125" bestFit="1" customWidth="1"/>
    <col min="2" max="2" width="18.83203125" bestFit="1" customWidth="1"/>
    <col min="4" max="4" width="23.83203125" bestFit="1" customWidth="1"/>
    <col min="5" max="5" width="10.5" bestFit="1" customWidth="1"/>
    <col min="7" max="7" width="25.83203125" bestFit="1" customWidth="1"/>
    <col min="8" max="8" width="12.5" bestFit="1" customWidth="1"/>
  </cols>
  <sheetData>
    <row r="2" spans="1:8" x14ac:dyDescent="0.2">
      <c r="A2" s="16" t="s">
        <v>10</v>
      </c>
      <c r="B2" s="17"/>
      <c r="D2" s="18" t="s">
        <v>0</v>
      </c>
      <c r="E2" s="19"/>
      <c r="G2" s="18" t="s">
        <v>21</v>
      </c>
      <c r="H2" s="18"/>
    </row>
    <row r="3" spans="1:8" x14ac:dyDescent="0.2">
      <c r="A3" s="5" t="s">
        <v>1</v>
      </c>
      <c r="B3" s="7" t="s">
        <v>12</v>
      </c>
      <c r="D3" s="5" t="s">
        <v>1</v>
      </c>
      <c r="E3" s="6">
        <v>300</v>
      </c>
      <c r="G3" s="1" t="s">
        <v>22</v>
      </c>
      <c r="H3" s="2">
        <f>E11-E15</f>
        <v>188</v>
      </c>
    </row>
    <row r="4" spans="1:8" x14ac:dyDescent="0.2">
      <c r="A4" s="5" t="s">
        <v>2</v>
      </c>
      <c r="B4" s="8" t="s">
        <v>12</v>
      </c>
      <c r="D4" s="5" t="s">
        <v>2</v>
      </c>
      <c r="E4" s="6">
        <v>2000</v>
      </c>
      <c r="G4" s="1" t="s">
        <v>23</v>
      </c>
      <c r="H4" s="12">
        <f>H3/E11</f>
        <v>0.83555555555555561</v>
      </c>
    </row>
    <row r="5" spans="1:8" x14ac:dyDescent="0.2">
      <c r="A5" s="5" t="s">
        <v>11</v>
      </c>
      <c r="B5" s="8" t="s">
        <v>13</v>
      </c>
      <c r="D5" s="5" t="s">
        <v>11</v>
      </c>
      <c r="E5" s="6">
        <v>30</v>
      </c>
      <c r="G5" s="1" t="s">
        <v>24</v>
      </c>
      <c r="H5" s="11">
        <f>E16/H3</f>
        <v>41.48936170212766</v>
      </c>
    </row>
    <row r="6" spans="1:8" x14ac:dyDescent="0.2">
      <c r="A6" s="5" t="s">
        <v>3</v>
      </c>
      <c r="B6" s="8" t="s">
        <v>14</v>
      </c>
      <c r="D6" s="5" t="s">
        <v>3</v>
      </c>
      <c r="E6" s="6">
        <v>2500</v>
      </c>
      <c r="G6" s="1" t="s">
        <v>25</v>
      </c>
      <c r="H6" s="2">
        <f>E16/H4</f>
        <v>9335.1063829787236</v>
      </c>
    </row>
    <row r="7" spans="1:8" x14ac:dyDescent="0.2">
      <c r="A7" s="5" t="s">
        <v>4</v>
      </c>
      <c r="B7" s="8" t="s">
        <v>14</v>
      </c>
      <c r="D7" s="5" t="s">
        <v>4</v>
      </c>
      <c r="E7" s="6">
        <v>300</v>
      </c>
      <c r="G7" s="1" t="s">
        <v>31</v>
      </c>
      <c r="H7" s="2">
        <f>(E16+E13)/H4</f>
        <v>14122.340425531915</v>
      </c>
    </row>
    <row r="8" spans="1:8" x14ac:dyDescent="0.2">
      <c r="A8" s="5" t="s">
        <v>5</v>
      </c>
      <c r="B8" s="8" t="s">
        <v>14</v>
      </c>
      <c r="D8" s="5" t="s">
        <v>5</v>
      </c>
      <c r="E8" s="6">
        <v>3000</v>
      </c>
      <c r="G8" s="1" t="s">
        <v>32</v>
      </c>
      <c r="H8" s="13">
        <f>(E16+H7)/H3</f>
        <v>116.60819375282934</v>
      </c>
    </row>
    <row r="9" spans="1:8" x14ac:dyDescent="0.2">
      <c r="A9" s="5" t="s">
        <v>6</v>
      </c>
      <c r="B9" s="8" t="s">
        <v>15</v>
      </c>
      <c r="D9" s="5" t="s">
        <v>6</v>
      </c>
      <c r="E9" s="6">
        <v>1000</v>
      </c>
    </row>
    <row r="10" spans="1:8" x14ac:dyDescent="0.2">
      <c r="A10" s="5" t="s">
        <v>7</v>
      </c>
      <c r="B10" s="8" t="s">
        <v>16</v>
      </c>
      <c r="D10" s="5" t="s">
        <v>7</v>
      </c>
      <c r="E10" s="6">
        <v>7</v>
      </c>
      <c r="G10" s="18" t="s">
        <v>26</v>
      </c>
      <c r="H10" s="18"/>
    </row>
    <row r="11" spans="1:8" x14ac:dyDescent="0.2">
      <c r="A11" s="3"/>
      <c r="B11" s="4"/>
      <c r="D11" s="5" t="s">
        <v>17</v>
      </c>
      <c r="E11" s="6">
        <v>225</v>
      </c>
      <c r="G11" s="1" t="s">
        <v>27</v>
      </c>
      <c r="H11" s="2">
        <f>H7*12</f>
        <v>169468.08510638296</v>
      </c>
    </row>
    <row r="12" spans="1:8" x14ac:dyDescent="0.2">
      <c r="A12" s="3"/>
      <c r="B12" s="4"/>
      <c r="D12" s="5" t="s">
        <v>8</v>
      </c>
      <c r="E12" s="5" t="s">
        <v>18</v>
      </c>
      <c r="G12" s="1" t="s">
        <v>28</v>
      </c>
      <c r="H12" s="13">
        <f>((E16*12)+(E13*12))/H3</f>
        <v>753.19148936170211</v>
      </c>
    </row>
    <row r="13" spans="1:8" x14ac:dyDescent="0.2">
      <c r="A13" s="3"/>
      <c r="B13" s="4"/>
      <c r="D13" s="5" t="s">
        <v>9</v>
      </c>
      <c r="E13" s="6">
        <v>4000</v>
      </c>
      <c r="G13" s="1" t="s">
        <v>29</v>
      </c>
      <c r="H13" s="2">
        <f>H6*12</f>
        <v>112021.27659574468</v>
      </c>
    </row>
    <row r="14" spans="1:8" x14ac:dyDescent="0.2">
      <c r="G14" s="1" t="s">
        <v>30</v>
      </c>
      <c r="H14" s="13">
        <f>H5*12</f>
        <v>497.87234042553189</v>
      </c>
    </row>
    <row r="15" spans="1:8" x14ac:dyDescent="0.2">
      <c r="D15" s="9" t="s">
        <v>19</v>
      </c>
      <c r="E15" s="10">
        <f>E5+E10</f>
        <v>37</v>
      </c>
    </row>
    <row r="16" spans="1:8" x14ac:dyDescent="0.2">
      <c r="D16" s="9" t="s">
        <v>20</v>
      </c>
      <c r="E16" s="10">
        <f>E6+E7+E8+(E9*2)</f>
        <v>7800</v>
      </c>
    </row>
  </sheetData>
  <mergeCells count="4">
    <mergeCell ref="A2:B2"/>
    <mergeCell ref="D2:E2"/>
    <mergeCell ref="G2:H2"/>
    <mergeCell ref="G10:H10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B11977-7F3C-4750-BFFD-9BE7B21D8828}">
  <dimension ref="A1:C23"/>
  <sheetViews>
    <sheetView workbookViewId="0">
      <selection activeCell="B22" sqref="B22"/>
    </sheetView>
  </sheetViews>
  <sheetFormatPr baseColWidth="10" defaultColWidth="8.83203125" defaultRowHeight="15" x14ac:dyDescent="0.2"/>
  <cols>
    <col min="1" max="1" width="27.6640625" bestFit="1" customWidth="1"/>
    <col min="2" max="2" width="10.5" bestFit="1" customWidth="1"/>
    <col min="3" max="3" width="35.83203125" bestFit="1" customWidth="1"/>
  </cols>
  <sheetData>
    <row r="1" spans="1:3" x14ac:dyDescent="0.2">
      <c r="A1" s="18" t="s">
        <v>33</v>
      </c>
      <c r="B1" s="18"/>
      <c r="C1" s="18"/>
    </row>
    <row r="2" spans="1:3" x14ac:dyDescent="0.2">
      <c r="A2" s="1" t="s">
        <v>34</v>
      </c>
      <c r="B2" s="14">
        <v>300</v>
      </c>
      <c r="C2" s="1"/>
    </row>
    <row r="3" spans="1:3" x14ac:dyDescent="0.2">
      <c r="A3" s="1" t="s">
        <v>35</v>
      </c>
      <c r="B3" s="14">
        <v>500</v>
      </c>
      <c r="C3" s="1"/>
    </row>
    <row r="4" spans="1:3" x14ac:dyDescent="0.2">
      <c r="A4" s="1" t="s">
        <v>36</v>
      </c>
      <c r="B4" s="14">
        <v>500</v>
      </c>
      <c r="C4" s="1"/>
    </row>
    <row r="5" spans="1:3" x14ac:dyDescent="0.2">
      <c r="A5" s="1" t="s">
        <v>37</v>
      </c>
      <c r="B5" s="14">
        <v>75</v>
      </c>
      <c r="C5" s="1" t="s">
        <v>44</v>
      </c>
    </row>
    <row r="6" spans="1:3" x14ac:dyDescent="0.2">
      <c r="A6" s="1" t="s">
        <v>38</v>
      </c>
      <c r="B6" s="14">
        <v>20</v>
      </c>
      <c r="C6" s="1"/>
    </row>
    <row r="7" spans="1:3" x14ac:dyDescent="0.2">
      <c r="A7" s="1" t="s">
        <v>39</v>
      </c>
      <c r="B7" s="14">
        <v>75</v>
      </c>
      <c r="C7" s="1" t="s">
        <v>43</v>
      </c>
    </row>
    <row r="8" spans="1:3" x14ac:dyDescent="0.2">
      <c r="A8" s="1" t="s">
        <v>40</v>
      </c>
      <c r="B8" s="14">
        <f>'Given Analysis'!H11*0.08</f>
        <v>13557.446808510636</v>
      </c>
      <c r="C8" s="1"/>
    </row>
    <row r="9" spans="1:3" x14ac:dyDescent="0.2">
      <c r="A9" s="1" t="s">
        <v>41</v>
      </c>
      <c r="B9" s="14">
        <v>1500</v>
      </c>
      <c r="C9" s="1"/>
    </row>
    <row r="10" spans="1:3" x14ac:dyDescent="0.2">
      <c r="A10" s="1" t="s">
        <v>42</v>
      </c>
      <c r="B10" s="14">
        <f>(('Given Analysis'!E6+'Given Analysis'!E7)*12)*0.05</f>
        <v>1680</v>
      </c>
      <c r="C10" s="1" t="s">
        <v>45</v>
      </c>
    </row>
    <row r="14" spans="1:3" x14ac:dyDescent="0.2">
      <c r="A14" s="1" t="s">
        <v>46</v>
      </c>
      <c r="B14" s="14">
        <f>B2+B3+B4+(B5*100)+B6+(B7*60)+B8+B9+B10</f>
        <v>30057.446808510635</v>
      </c>
    </row>
    <row r="15" spans="1:3" x14ac:dyDescent="0.2">
      <c r="A15" s="1" t="s">
        <v>19</v>
      </c>
      <c r="B15" s="14">
        <f>B5+B7</f>
        <v>150</v>
      </c>
    </row>
    <row r="16" spans="1:3" x14ac:dyDescent="0.2">
      <c r="A16" s="1" t="s">
        <v>20</v>
      </c>
      <c r="B16" s="14">
        <f>B2+B3+B4+B6+B8+B9+B10</f>
        <v>18057.446808510635</v>
      </c>
    </row>
    <row r="20" spans="1:2" x14ac:dyDescent="0.2">
      <c r="A20" s="1" t="s">
        <v>22</v>
      </c>
      <c r="B20" s="2">
        <f>('Given Analysis'!E11-'Additional Costs'!B15)*12</f>
        <v>900</v>
      </c>
    </row>
    <row r="21" spans="1:2" x14ac:dyDescent="0.2">
      <c r="A21" s="1" t="s">
        <v>23</v>
      </c>
      <c r="B21" s="15">
        <f>(B20/'Given Analysis'!E11)*12</f>
        <v>48</v>
      </c>
    </row>
    <row r="22" spans="1:2" x14ac:dyDescent="0.2">
      <c r="A22" s="1" t="s">
        <v>47</v>
      </c>
      <c r="B22" s="13">
        <f>(B16/B20)*12</f>
        <v>240.76595744680844</v>
      </c>
    </row>
    <row r="23" spans="1:2" x14ac:dyDescent="0.2">
      <c r="A23" s="1" t="s">
        <v>48</v>
      </c>
      <c r="B23" s="14">
        <f>(B14/B22)*12</f>
        <v>1498.0911983032877</v>
      </c>
    </row>
  </sheetData>
  <mergeCells count="1">
    <mergeCell ref="A1:C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Given Analysis</vt:lpstr>
      <vt:lpstr>Additional Costs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Justine Kim</dc:creator>
  <cp:lastModifiedBy>Microsoft Office User</cp:lastModifiedBy>
  <dcterms:created xsi:type="dcterms:W3CDTF">2021-03-04T18:46:47Z</dcterms:created>
  <dcterms:modified xsi:type="dcterms:W3CDTF">2022-04-07T03:07:28Z</dcterms:modified>
</cp:coreProperties>
</file>